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ulina-IV\Desktop\"/>
    </mc:Choice>
  </mc:AlternateContent>
  <bookViews>
    <workbookView xWindow="0" yWindow="0" windowWidth="22980" windowHeight="932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D67" i="1"/>
  <c r="E65" i="1"/>
  <c r="D65" i="1"/>
  <c r="F64" i="1"/>
  <c r="E62" i="1"/>
  <c r="D62" i="1"/>
  <c r="F61" i="1"/>
  <c r="E60" i="1"/>
  <c r="F60" i="1" s="1"/>
  <c r="D60" i="1"/>
  <c r="F59" i="1"/>
  <c r="F58" i="1"/>
  <c r="F57" i="1"/>
  <c r="F56" i="1"/>
  <c r="F55" i="1"/>
  <c r="F54" i="1"/>
  <c r="E53" i="1"/>
  <c r="F53" i="1" s="1"/>
  <c r="D53" i="1"/>
  <c r="F52" i="1"/>
  <c r="F51" i="1"/>
  <c r="F50" i="1"/>
  <c r="F49" i="1"/>
  <c r="E48" i="1"/>
  <c r="D48" i="1"/>
  <c r="F47" i="1"/>
  <c r="F46" i="1"/>
  <c r="E45" i="1"/>
  <c r="D45" i="1"/>
  <c r="D44" i="1" s="1"/>
  <c r="D43" i="1" s="1"/>
  <c r="E44" i="1"/>
  <c r="E41" i="1"/>
  <c r="D41" i="1"/>
  <c r="F39" i="1"/>
  <c r="F38" i="1"/>
  <c r="F37" i="1"/>
  <c r="E36" i="1"/>
  <c r="F36" i="1" s="1"/>
  <c r="D36" i="1"/>
  <c r="F35" i="1"/>
  <c r="F34" i="1"/>
  <c r="E32" i="1"/>
  <c r="F32" i="1" s="1"/>
  <c r="D32" i="1"/>
  <c r="F31" i="1"/>
  <c r="F30" i="1"/>
  <c r="E29" i="1"/>
  <c r="D29" i="1"/>
  <c r="F28" i="1"/>
  <c r="E27" i="1"/>
  <c r="D27" i="1"/>
  <c r="F27" i="1" s="1"/>
  <c r="F26" i="1"/>
  <c r="F25" i="1"/>
  <c r="F24" i="1"/>
  <c r="F23" i="1"/>
  <c r="E22" i="1"/>
  <c r="F22" i="1" s="1"/>
  <c r="D22" i="1"/>
  <c r="F21" i="1"/>
  <c r="F20" i="1"/>
  <c r="E19" i="1"/>
  <c r="F19" i="1" s="1"/>
  <c r="D19" i="1"/>
  <c r="F18" i="1"/>
  <c r="F17" i="1"/>
  <c r="E16" i="1"/>
  <c r="D16" i="1"/>
  <c r="F15" i="1"/>
  <c r="F14" i="1"/>
  <c r="F13" i="1"/>
  <c r="F12" i="1"/>
  <c r="E11" i="1"/>
  <c r="D11" i="1"/>
  <c r="F10" i="1"/>
  <c r="E9" i="1"/>
  <c r="D9" i="1"/>
  <c r="F8" i="1"/>
  <c r="E7" i="1"/>
  <c r="F7" i="1" s="1"/>
  <c r="D7" i="1"/>
  <c r="F62" i="1" l="1"/>
  <c r="F48" i="1"/>
  <c r="F45" i="1"/>
  <c r="F29" i="1"/>
  <c r="F11" i="1"/>
  <c r="D6" i="1"/>
  <c r="D70" i="1" s="1"/>
  <c r="F9" i="1"/>
  <c r="E6" i="1"/>
  <c r="F6" i="1" s="1"/>
  <c r="F44" i="1"/>
  <c r="F16" i="1"/>
  <c r="E43" i="1"/>
  <c r="F43" i="1" s="1"/>
  <c r="E70" i="1" l="1"/>
  <c r="F70" i="1" s="1"/>
</calcChain>
</file>

<file path=xl/sharedStrings.xml><?xml version="1.0" encoding="utf-8"?>
<sst xmlns="http://schemas.openxmlformats.org/spreadsheetml/2006/main" count="138" uniqueCount="138">
  <si>
    <t>Исполнение бюджета городского округа Красноуфимск по доходам</t>
  </si>
  <si>
    <t xml:space="preserve"> за январь 2024 года </t>
  </si>
  <si>
    <t>Номер строки</t>
  </si>
  <si>
    <t>Код классификации  доходов бюджета</t>
  </si>
  <si>
    <t>Наименование дохода бюджета</t>
  </si>
  <si>
    <t xml:space="preserve">Сумма в  рублях </t>
  </si>
  <si>
    <t>Исполнение в рублях</t>
  </si>
  <si>
    <t>Исполнение в %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</si>
  <si>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</si>
  <si>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</si>
  <si>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</si>
  <si>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</si>
  <si>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</si>
  <si>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</si>
  <si>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</si>
  <si>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</si>
  <si>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 xml:space="preserve">000 1 03 02000 01 0000 110 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</si>
  <si>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</si>
  <si>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</si>
  <si>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</si>
  <si>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 xml:space="preserve">000 1 05 01000 00 0000 110   </t>
  </si>
  <si>
    <t>Налог, взимаемый в связи с применением упрощенной системы налогообложения</t>
  </si>
  <si>
    <t>000 1 05 02000 02 0000 110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</si>
  <si>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</si>
  <si>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</si>
  <si>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</si>
  <si>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</si>
  <si>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</si>
  <si>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</si>
  <si>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</si>
  <si>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</si>
  <si>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</si>
  <si>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</si>
  <si>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</si>
  <si>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000 1 08 00000 00 0000 000</t>
  </si>
  <si>
    <t>Государственная пошлина, сборы</t>
  </si>
  <si>
    <t>000 1 08 03000 01 0000 110</t>
  </si>
  <si>
    <t>Государственная пошлина по делам, рассматриваемым в судах общей юрисдикции, мировыми судьями</t>
  </si>
  <si>
    <t>000 1 08 07000 01 0000 110</t>
  </si>
  <si>
    <t>Государственная пошлина  за государственную регистрацию, а также за совершение прочих юридически значимых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</si>
  <si>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</si>
  <si>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</si>
  <si>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</si>
  <si>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</si>
  <si>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000 1 11 07000 00 0000 120</t>
  </si>
  <si>
    <t>Платежи от государственных и муниципальных унитарных предприятий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</si>
  <si>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</si>
  <si>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</si>
  <si>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</si>
  <si>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</si>
  <si>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</si>
  <si>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</si>
  <si>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</si>
  <si>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</si>
  <si>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</si>
  <si>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</si>
  <si>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</si>
  <si>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</si>
  <si>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</si>
  <si>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</si>
  <si>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000 1 14 00000 00 0000 000</t>
  </si>
  <si>
    <t>Доходы от продажи материальных и нематериальных активов</t>
  </si>
  <si>
    <t>000 1 14 01000 00 0000 410</t>
  </si>
  <si>
    <t>Доходы от продажи квартир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</si>
  <si>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</si>
  <si>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</si>
  <si>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</si>
  <si>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</si>
  <si>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>000 1 16 00000 00 0000 000</t>
  </si>
  <si>
    <t>Штрафы, санкции, возмещение ущерба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</si>
  <si>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</si>
  <si>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</si>
  <si>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</si>
  <si>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</si>
  <si>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</si>
  <si>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</si>
  <si>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000 1 16 10000 00 0000 140</t>
  </si>
  <si>
    <t>Платежи в целях возмещения причиненного ущерба (убытков)</t>
  </si>
  <si>
    <t>000 1 17 00000 00 0000 000</t>
  </si>
  <si>
    <t>Прочие неналоговые доходы</t>
  </si>
  <si>
    <t>000 1 17 01000 00 0000 180</t>
  </si>
  <si>
    <t>Невыясненные поступления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</si>
  <si>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</si>
  <si>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</si>
  <si>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</si>
  <si>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 Российской Федерации</t>
  </si>
  <si>
    <t>000 2 02 10000 00 0000 150</t>
  </si>
  <si>
    <t>Дотации бюджетам бюджетной системы Российской Федерации</t>
  </si>
  <si>
    <t>000 2 02 15001 04 0000 150</t>
  </si>
  <si>
    <t xml:space="preserve">Дотации бюджетам городских округов на выравнивание бюджетной обеспеченности из бюджета субъекта Российской Федерации
</t>
  </si>
  <si>
    <t>000 2 02 15002 04 0000 150</t>
  </si>
  <si>
    <t>Дотации бюджетам городских округов на поддержку мер по обеспечению сбалансированности бюджетов</t>
  </si>
  <si>
    <t>000 2 02 20000 00 0000 150</t>
  </si>
  <si>
    <t>Субсидии бюджетам бюджетной системы Российской Федерации (межбюджетные субсидии)</t>
  </si>
  <si>
    <t>000 2 02 25081 04 0000 150</t>
  </si>
  <si>
    <t xml:space="preserve">Субсидии бюджетам городских округов на государственную поддержку организаций, входящих в систему спортивной подготовки
</t>
  </si>
  <si>
    <t>000 2 02 25116 04 0000 150</t>
  </si>
  <si>
    <t>Субсидии бюджетам городских округов на реализацию программы комплексного развития молодежной политики в регионах Российской Федерации "Регион для молодых"</t>
  </si>
  <si>
    <t>000 2 02 25519 04 0000 150</t>
  </si>
  <si>
    <t>Субсидии бюджетам городских округов на поддержку отрасли культуры</t>
  </si>
  <si>
    <t>000 2 02 29999 04 0000 150</t>
  </si>
  <si>
    <t>Прочие субсидии бюджетам городских округов *</t>
  </si>
  <si>
    <t>000 2 02 30000 00 0000 150</t>
  </si>
  <si>
    <t>Субвенции бюджетам бюджетной системы Российской Федерации</t>
  </si>
  <si>
    <t>000 2 02 30022 04 0000 150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</si>
  <si>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</si>
  <si>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000 2 02 30024 04 0000 150</t>
  </si>
  <si>
    <t>Субвенции бюджетам городских округов на выполнение передаваемых полномочий субъектов Российской Федерации**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</si>
  <si>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</si>
  <si>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</si>
  <si>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000 2 02 35250 04 0000 150</t>
  </si>
  <si>
    <t>Субвенции бюджетам городских округов на оплату жилищно-коммунальных услуг отдельным категориям граждан</t>
  </si>
  <si>
    <t>000 2 02 35462 04 0000 150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</si>
  <si>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</si>
  <si>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000 2 02 39999 04 0000 150</t>
  </si>
  <si>
    <t>Прочие субвенции бюджетам городских округов ***</t>
  </si>
  <si>
    <t>000 2 02 40000 00 0000 150</t>
  </si>
  <si>
    <t xml:space="preserve">Иные межбюджетные трансферты </t>
  </si>
  <si>
    <t>000 2 02 49999 04 0000 150</t>
  </si>
  <si>
    <t>Прочие межбюджетные трансферты, передаваемые бюджетам городских округов ****</t>
  </si>
  <si>
    <t>000 2 07 04000 04 0000 150</t>
  </si>
  <si>
    <t>Прочие безвозмездные поступления в бюджеты городских округов</t>
  </si>
  <si>
    <t>000 2 07 04020 04 0000 150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</si>
  <si>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</si>
  <si>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000 2 07 04050 04 0000 150</t>
  </si>
  <si>
    <t xml:space="preserve">Прочие безвозмездные поступления в бюджеты городских округов
</t>
  </si>
  <si>
    <t>000 2 18 00000 00 0000 150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</si>
  <si>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 </t>
  </si>
  <si>
    <t>000 2 18 04000 04 0000 150</t>
  </si>
  <si>
    <t>Доходы бюджетов городских округов от возврата организациями остатков субсидий прошлых лет</t>
  </si>
  <si>
    <t>000 2 19 00000 00 0000 000</t>
  </si>
  <si>
    <t xml:space="preserve">Возврат остатков субсидий, субвенций и иных межбюджетных трансфертов, имеющих целевое назначение, прошлых лет </t>
  </si>
  <si>
    <t>000 2 19 35250 04 0000 150</t>
  </si>
  <si>
    <t>Возврат остатков субсидий на оплату жилищно-коммунальных услуг отдельным категориям граждан из бюджета городских округов</t>
  </si>
  <si>
    <t>000 2 19 60010 04 0000 150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</si>
  <si>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</si>
  <si>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  </t>
  </si>
  <si>
    <t>Итого доходов: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</si>
</sst>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0"/>
      <name val="Liberation Serif"/>
      <family val="1"/>
      <charset val="204"/>
    </font>
    <font>
      <sz val="10"/>
      <name val="Liberation Serif"/>
      <family val="1"/>
      <charset val="204"/>
    </font>
    <font>
      <b/>
      <sz val="9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1" fillId="0" borderId="1" xfId="0" applyFont="1" applyBorder="1" applyAlignment="1">
      <alignment horizontal="justify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1" fontId="2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3" fontId="2" fillId="0" borderId="1" xfId="0" applyNumberFormat="1" applyFont="1" applyBorder="1"/>
    <xf numFmtId="0" fontId="1" fillId="0" borderId="2" xfId="0" applyFont="1" applyBorder="1"/>
    <xf numFmtId="0" fontId="2" fillId="0" borderId="2" xfId="0" applyFont="1" applyBorder="1"/>
    <xf numFmtId="0" fontId="0" fillId="0" borderId="1" xfId="0" applyBorder="1"/>
    <xf numFmtId="3" fontId="1" fillId="0" borderId="1" xfId="0" applyNumberFormat="1" applyFont="1" applyFill="1" applyBorder="1"/>
    <xf numFmtId="3" fontId="2" fillId="0" borderId="1" xfId="0" applyNumberFormat="1" applyFont="1" applyFill="1" applyBorder="1"/>
    <xf numFmtId="0" fontId="2" fillId="0" borderId="1" xfId="0" applyNumberFormat="1" applyFont="1" applyBorder="1" applyAlignment="1">
      <alignment horizontal="justify" vertical="center"/>
    </xf>
    <xf numFmtId="0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justify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topLeftCell="A29" workbookViewId="0">
      <selection activeCell="A71" sqref="A71"/>
    </sheetView>
  </sheetViews>
  <sheetFormatPr defaultRowHeight="14.4" x14ac:dyDescent="0.3"/>
  <cols>
    <col min="1" max="1" width="5.77734375" customWidth="1"/>
    <col min="2" max="2" width="23.109375" customWidth="1"/>
    <col min="3" max="3" width="39.109375" customWidth="1"/>
    <col min="4" max="6" width="12.3320312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1</v>
      </c>
      <c r="B2" s="1"/>
      <c r="C2" s="1"/>
      <c r="D2" s="1"/>
      <c r="E2" s="1"/>
      <c r="F2" s="1"/>
    </row>
    <row r="3" spans="1:6" x14ac:dyDescent="0.3">
      <c r="A3" s="2"/>
      <c r="B3" s="3"/>
      <c r="C3" s="3"/>
      <c r="D3" s="3"/>
    </row>
    <row r="4" spans="1:6" ht="53.4" x14ac:dyDescent="0.3">
      <c r="A4" s="4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5" t="s">
        <v>7</v>
      </c>
    </row>
    <row r="5" spans="1:6" x14ac:dyDescent="0.3">
      <c r="A5" s="7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</row>
    <row r="6" spans="1:6" x14ac:dyDescent="0.3">
      <c r="A6" s="8">
        <v>1</v>
      </c>
      <c r="B6" s="9" t="s">
        <v>8</v>
      </c>
      <c r="C6" s="10" t="s">
        <v>9</v>
      </c>
      <c r="D6" s="11">
        <f>SUM(D7,D9,D11,D16,D19,D22,D27,D29,D32,D36,D41)</f>
        <v>905745900</v>
      </c>
      <c r="E6" s="11">
        <f>SUM(E7,E9,E11,E16,E19,E22,E27,E29,E32,E36,E41)</f>
        <v>49537796</v>
      </c>
      <c r="F6" s="12">
        <f>E6/D6*100</f>
        <v>5.4692818372128427</v>
      </c>
    </row>
    <row r="7" spans="1:6" x14ac:dyDescent="0.3">
      <c r="A7" s="8">
        <v>2</v>
      </c>
      <c r="B7" s="9" t="s">
        <v>10</v>
      </c>
      <c r="C7" s="10" t="s">
        <v>11</v>
      </c>
      <c r="D7" s="11">
        <f>SUM(D8)</f>
        <v>653756000</v>
      </c>
      <c r="E7" s="11">
        <f>SUM(E8)</f>
        <v>36716514</v>
      </c>
      <c r="F7" s="12">
        <f t="shared" ref="F7:F70" si="0">E7/D7*100</f>
        <v>5.6162412276139726</v>
      </c>
    </row>
    <row r="8" spans="1:6" hidden="1" x14ac:dyDescent="0.3">
      <c r="A8" s="8">
        <v>3</v>
      </c>
      <c r="B8" s="13" t="s">
        <v>12</v>
      </c>
      <c r="C8" s="14" t="s">
        <v>13</v>
      </c>
      <c r="D8" s="15">
        <v>653756000</v>
      </c>
      <c r="E8" s="15">
        <v>36716514</v>
      </c>
      <c r="F8" s="12">
        <f t="shared" si="0"/>
        <v>5.6162412276139726</v>
      </c>
    </row>
    <row r="9" spans="1:6" ht="39.6" x14ac:dyDescent="0.3">
      <c r="A9" s="8">
        <v>3</v>
      </c>
      <c r="B9" s="16" t="s">
        <v>14</v>
      </c>
      <c r="C9" s="10" t="s">
        <v>15</v>
      </c>
      <c r="D9" s="11">
        <f>SUM(D10)</f>
        <v>42773000</v>
      </c>
      <c r="E9" s="11">
        <f>SUM(E10)</f>
        <v>3709128</v>
      </c>
      <c r="F9" s="12">
        <f t="shared" si="0"/>
        <v>8.6716573539382313</v>
      </c>
    </row>
    <row r="10" spans="1:6" ht="39.6" hidden="1" x14ac:dyDescent="0.3">
      <c r="A10" s="8">
        <v>5</v>
      </c>
      <c r="B10" s="17" t="s">
        <v>16</v>
      </c>
      <c r="C10" s="14" t="s">
        <v>17</v>
      </c>
      <c r="D10" s="15">
        <v>42773000</v>
      </c>
      <c r="E10" s="15">
        <v>3709128</v>
      </c>
      <c r="F10" s="12">
        <f t="shared" si="0"/>
        <v>8.6716573539382313</v>
      </c>
    </row>
    <row r="11" spans="1:6" x14ac:dyDescent="0.3">
      <c r="A11" s="8">
        <v>4</v>
      </c>
      <c r="B11" s="9" t="s">
        <v>18</v>
      </c>
      <c r="C11" s="10" t="s">
        <v>19</v>
      </c>
      <c r="D11" s="11">
        <f>SUM(D12:D15)</f>
        <v>98241000</v>
      </c>
      <c r="E11" s="11">
        <f>SUM(E12:E15)</f>
        <v>5291989</v>
      </c>
      <c r="F11" s="12">
        <f t="shared" si="0"/>
        <v>5.3867417880518316</v>
      </c>
    </row>
    <row r="12" spans="1:6" ht="26.4" hidden="1" x14ac:dyDescent="0.3">
      <c r="A12" s="8">
        <v>7</v>
      </c>
      <c r="B12" s="13" t="s">
        <v>20</v>
      </c>
      <c r="C12" s="14" t="s">
        <v>21</v>
      </c>
      <c r="D12" s="15">
        <v>89290000</v>
      </c>
      <c r="E12" s="15">
        <v>623811</v>
      </c>
      <c r="F12" s="12">
        <f t="shared" si="0"/>
        <v>0.69863478553029457</v>
      </c>
    </row>
    <row r="13" spans="1:6" ht="26.4" hidden="1" x14ac:dyDescent="0.3">
      <c r="A13" s="8">
        <v>8</v>
      </c>
      <c r="B13" s="13" t="s">
        <v>22</v>
      </c>
      <c r="C13" s="14" t="s">
        <v>23</v>
      </c>
      <c r="D13" s="15"/>
      <c r="E13" s="15">
        <v>27442</v>
      </c>
      <c r="F13" s="12" t="e">
        <f t="shared" si="0"/>
        <v>#DIV/0!</v>
      </c>
    </row>
    <row r="14" spans="1:6" hidden="1" x14ac:dyDescent="0.3">
      <c r="A14" s="8">
        <v>9</v>
      </c>
      <c r="B14" s="13" t="s">
        <v>24</v>
      </c>
      <c r="C14" s="14" t="s">
        <v>25</v>
      </c>
      <c r="D14" s="15">
        <v>404000</v>
      </c>
      <c r="E14" s="18">
        <v>0</v>
      </c>
      <c r="F14" s="12">
        <f t="shared" si="0"/>
        <v>0</v>
      </c>
    </row>
    <row r="15" spans="1:6" ht="26.4" hidden="1" x14ac:dyDescent="0.3">
      <c r="A15" s="8">
        <v>10</v>
      </c>
      <c r="B15" s="13" t="s">
        <v>26</v>
      </c>
      <c r="C15" s="14" t="s">
        <v>27</v>
      </c>
      <c r="D15" s="15">
        <v>8547000</v>
      </c>
      <c r="E15" s="15">
        <v>4640736</v>
      </c>
      <c r="F15" s="12">
        <f t="shared" si="0"/>
        <v>54.296665496665497</v>
      </c>
    </row>
    <row r="16" spans="1:6" x14ac:dyDescent="0.3">
      <c r="A16" s="8">
        <v>5</v>
      </c>
      <c r="B16" s="9" t="s">
        <v>28</v>
      </c>
      <c r="C16" s="10" t="s">
        <v>29</v>
      </c>
      <c r="D16" s="11">
        <f>SUM(D17:D18)</f>
        <v>25765000</v>
      </c>
      <c r="E16" s="11">
        <f>SUM(E17:E18)</f>
        <v>190394</v>
      </c>
      <c r="F16" s="12">
        <f t="shared" si="0"/>
        <v>0.73896371045992626</v>
      </c>
    </row>
    <row r="17" spans="1:6" hidden="1" x14ac:dyDescent="0.3">
      <c r="A17" s="8">
        <v>12</v>
      </c>
      <c r="B17" s="13" t="s">
        <v>30</v>
      </c>
      <c r="C17" s="14" t="s">
        <v>31</v>
      </c>
      <c r="D17" s="15">
        <v>14023000</v>
      </c>
      <c r="E17" s="15">
        <v>121251</v>
      </c>
      <c r="F17" s="12">
        <f t="shared" si="0"/>
        <v>0.86465806175568716</v>
      </c>
    </row>
    <row r="18" spans="1:6" hidden="1" x14ac:dyDescent="0.3">
      <c r="A18" s="8">
        <v>13</v>
      </c>
      <c r="B18" s="13" t="s">
        <v>32</v>
      </c>
      <c r="C18" s="14" t="s">
        <v>33</v>
      </c>
      <c r="D18" s="15">
        <v>11742000</v>
      </c>
      <c r="E18" s="15">
        <v>69143</v>
      </c>
      <c r="F18" s="12">
        <f t="shared" si="0"/>
        <v>0.58885198432975649</v>
      </c>
    </row>
    <row r="19" spans="1:6" x14ac:dyDescent="0.3">
      <c r="A19" s="8">
        <v>6</v>
      </c>
      <c r="B19" s="9" t="s">
        <v>34</v>
      </c>
      <c r="C19" s="10" t="s">
        <v>35</v>
      </c>
      <c r="D19" s="19">
        <f>SUM(D20:D21)</f>
        <v>11542100</v>
      </c>
      <c r="E19" s="19">
        <f>SUM(E20:E21)</f>
        <v>799923</v>
      </c>
      <c r="F19" s="12">
        <f t="shared" si="0"/>
        <v>6.9304805884544409</v>
      </c>
    </row>
    <row r="20" spans="1:6" ht="39.6" hidden="1" x14ac:dyDescent="0.3">
      <c r="A20" s="8">
        <v>15</v>
      </c>
      <c r="B20" s="13" t="s">
        <v>36</v>
      </c>
      <c r="C20" s="14" t="s">
        <v>37</v>
      </c>
      <c r="D20" s="15">
        <v>11489000</v>
      </c>
      <c r="E20" s="15">
        <v>798323</v>
      </c>
      <c r="F20" s="12">
        <f t="shared" si="0"/>
        <v>6.9485856036208551</v>
      </c>
    </row>
    <row r="21" spans="1:6" ht="39.6" hidden="1" x14ac:dyDescent="0.3">
      <c r="A21" s="8">
        <v>16</v>
      </c>
      <c r="B21" s="13" t="s">
        <v>38</v>
      </c>
      <c r="C21" s="14" t="s">
        <v>39</v>
      </c>
      <c r="D21" s="15">
        <v>53100</v>
      </c>
      <c r="E21" s="20">
        <v>1600</v>
      </c>
      <c r="F21" s="12">
        <f t="shared" si="0"/>
        <v>3.0131826741996233</v>
      </c>
    </row>
    <row r="22" spans="1:6" ht="39.6" x14ac:dyDescent="0.3">
      <c r="A22" s="8">
        <v>7</v>
      </c>
      <c r="B22" s="9" t="s">
        <v>40</v>
      </c>
      <c r="C22" s="10" t="s">
        <v>41</v>
      </c>
      <c r="D22" s="11">
        <f>SUM(D23:D26)</f>
        <v>36029800</v>
      </c>
      <c r="E22" s="11">
        <f>SUM(E23:E26)</f>
        <v>1762799</v>
      </c>
      <c r="F22" s="12">
        <f t="shared" si="0"/>
        <v>4.8926138918339825</v>
      </c>
    </row>
    <row r="23" spans="1:6" ht="105.6" hidden="1" x14ac:dyDescent="0.3">
      <c r="A23" s="8">
        <v>18</v>
      </c>
      <c r="B23" s="13" t="s">
        <v>42</v>
      </c>
      <c r="C23" s="14" t="s">
        <v>43</v>
      </c>
      <c r="D23" s="15">
        <v>28491800</v>
      </c>
      <c r="E23" s="15">
        <v>1520505</v>
      </c>
      <c r="F23" s="12">
        <f t="shared" si="0"/>
        <v>5.336640717680174</v>
      </c>
    </row>
    <row r="24" spans="1:6" ht="26.4" hidden="1" x14ac:dyDescent="0.3">
      <c r="A24" s="8">
        <v>19</v>
      </c>
      <c r="B24" s="13" t="s">
        <v>44</v>
      </c>
      <c r="C24" s="21" t="s">
        <v>45</v>
      </c>
      <c r="D24" s="20">
        <v>700000</v>
      </c>
      <c r="E24" s="20">
        <v>0</v>
      </c>
      <c r="F24" s="12">
        <f t="shared" si="0"/>
        <v>0</v>
      </c>
    </row>
    <row r="25" spans="1:6" ht="92.4" hidden="1" x14ac:dyDescent="0.3">
      <c r="A25" s="8">
        <v>20</v>
      </c>
      <c r="B25" s="13" t="s">
        <v>46</v>
      </c>
      <c r="C25" s="21" t="s">
        <v>47</v>
      </c>
      <c r="D25" s="20">
        <v>4383000</v>
      </c>
      <c r="E25" s="20">
        <v>75722</v>
      </c>
      <c r="F25" s="12">
        <f t="shared" si="0"/>
        <v>1.727629477526808</v>
      </c>
    </row>
    <row r="26" spans="1:6" ht="118.8" hidden="1" x14ac:dyDescent="0.3">
      <c r="A26" s="8">
        <v>21</v>
      </c>
      <c r="B26" s="13" t="s">
        <v>48</v>
      </c>
      <c r="C26" s="21" t="s">
        <v>49</v>
      </c>
      <c r="D26" s="20">
        <v>2455000</v>
      </c>
      <c r="E26" s="20">
        <v>166572</v>
      </c>
      <c r="F26" s="12">
        <f t="shared" si="0"/>
        <v>6.7850101832993897</v>
      </c>
    </row>
    <row r="27" spans="1:6" ht="26.4" x14ac:dyDescent="0.3">
      <c r="A27" s="8">
        <v>8</v>
      </c>
      <c r="B27" s="9" t="s">
        <v>50</v>
      </c>
      <c r="C27" s="22" t="s">
        <v>51</v>
      </c>
      <c r="D27" s="19">
        <f>SUM(D28)</f>
        <v>780000</v>
      </c>
      <c r="E27" s="19">
        <f>SUM(E28)</f>
        <v>30</v>
      </c>
      <c r="F27" s="12">
        <f t="shared" si="0"/>
        <v>3.8461538461538464E-3</v>
      </c>
    </row>
    <row r="28" spans="1:6" ht="26.4" hidden="1" x14ac:dyDescent="0.3">
      <c r="A28" s="8">
        <v>23</v>
      </c>
      <c r="B28" s="13" t="s">
        <v>52</v>
      </c>
      <c r="C28" s="14" t="s">
        <v>53</v>
      </c>
      <c r="D28" s="15">
        <v>780000</v>
      </c>
      <c r="E28" s="15">
        <v>30</v>
      </c>
      <c r="F28" s="12">
        <f t="shared" si="0"/>
        <v>3.8461538461538464E-3</v>
      </c>
    </row>
    <row r="29" spans="1:6" ht="26.4" x14ac:dyDescent="0.3">
      <c r="A29" s="8">
        <v>9</v>
      </c>
      <c r="B29" s="9" t="s">
        <v>54</v>
      </c>
      <c r="C29" s="10" t="s">
        <v>55</v>
      </c>
      <c r="D29" s="19">
        <f>SUM(D30:D31)</f>
        <v>306000</v>
      </c>
      <c r="E29" s="19">
        <f>SUM(E30:E31)</f>
        <v>37197</v>
      </c>
      <c r="F29" s="12">
        <f t="shared" si="0"/>
        <v>12.155882352941177</v>
      </c>
    </row>
    <row r="30" spans="1:6" hidden="1" x14ac:dyDescent="0.3">
      <c r="A30" s="8">
        <v>25</v>
      </c>
      <c r="B30" s="13" t="s">
        <v>56</v>
      </c>
      <c r="C30" s="14" t="s">
        <v>57</v>
      </c>
      <c r="D30" s="15">
        <v>125000</v>
      </c>
      <c r="E30" s="15">
        <v>800</v>
      </c>
      <c r="F30" s="23">
        <f t="shared" si="0"/>
        <v>0.64</v>
      </c>
    </row>
    <row r="31" spans="1:6" hidden="1" x14ac:dyDescent="0.3">
      <c r="A31" s="8">
        <v>26</v>
      </c>
      <c r="B31" s="13" t="s">
        <v>58</v>
      </c>
      <c r="C31" s="14" t="s">
        <v>59</v>
      </c>
      <c r="D31" s="15">
        <v>181000</v>
      </c>
      <c r="E31" s="15">
        <v>36397</v>
      </c>
      <c r="F31" s="23">
        <f t="shared" si="0"/>
        <v>20.108839779005525</v>
      </c>
    </row>
    <row r="32" spans="1:6" ht="26.4" x14ac:dyDescent="0.3">
      <c r="A32" s="8">
        <v>10</v>
      </c>
      <c r="B32" s="9" t="s">
        <v>60</v>
      </c>
      <c r="C32" s="10" t="s">
        <v>61</v>
      </c>
      <c r="D32" s="11">
        <f>SUM(D33:D35)</f>
        <v>34785000</v>
      </c>
      <c r="E32" s="11">
        <f>SUM(E33:E35)</f>
        <v>960186</v>
      </c>
      <c r="F32" s="12">
        <f t="shared" si="0"/>
        <v>2.7603449762828807</v>
      </c>
    </row>
    <row r="33" spans="1:6" hidden="1" x14ac:dyDescent="0.3">
      <c r="A33" s="8">
        <v>28</v>
      </c>
      <c r="B33" s="13" t="s">
        <v>62</v>
      </c>
      <c r="C33" s="14" t="s">
        <v>63</v>
      </c>
      <c r="D33" s="15"/>
      <c r="E33" s="15">
        <v>11712</v>
      </c>
      <c r="F33" s="12"/>
    </row>
    <row r="34" spans="1:6" ht="92.4" hidden="1" x14ac:dyDescent="0.3">
      <c r="A34" s="8">
        <v>29</v>
      </c>
      <c r="B34" s="13" t="s">
        <v>64</v>
      </c>
      <c r="C34" s="14" t="s">
        <v>65</v>
      </c>
      <c r="D34" s="15">
        <v>31000000</v>
      </c>
      <c r="E34" s="15">
        <v>166351</v>
      </c>
      <c r="F34" s="23">
        <f t="shared" si="0"/>
        <v>0.53661612903225808</v>
      </c>
    </row>
    <row r="35" spans="1:6" ht="39.6" hidden="1" x14ac:dyDescent="0.3">
      <c r="A35" s="8">
        <v>30</v>
      </c>
      <c r="B35" s="13" t="s">
        <v>66</v>
      </c>
      <c r="C35" s="14" t="s">
        <v>67</v>
      </c>
      <c r="D35" s="20">
        <v>3785000</v>
      </c>
      <c r="E35" s="20">
        <v>782123</v>
      </c>
      <c r="F35" s="23">
        <f t="shared" si="0"/>
        <v>20.663751651254952</v>
      </c>
    </row>
    <row r="36" spans="1:6" x14ac:dyDescent="0.3">
      <c r="A36" s="8">
        <v>11</v>
      </c>
      <c r="B36" s="9" t="s">
        <v>68</v>
      </c>
      <c r="C36" s="10" t="s">
        <v>69</v>
      </c>
      <c r="D36" s="19">
        <f>SUM(D37:D40)</f>
        <v>1768000</v>
      </c>
      <c r="E36" s="19">
        <f>SUM(E37:E40)</f>
        <v>94741</v>
      </c>
      <c r="F36" s="12">
        <f t="shared" si="0"/>
        <v>5.358653846153846</v>
      </c>
    </row>
    <row r="37" spans="1:6" ht="39.6" hidden="1" x14ac:dyDescent="0.3">
      <c r="A37" s="8">
        <v>32</v>
      </c>
      <c r="B37" s="13" t="s">
        <v>70</v>
      </c>
      <c r="C37" s="14" t="s">
        <v>71</v>
      </c>
      <c r="D37" s="15">
        <v>490000</v>
      </c>
      <c r="E37" s="15">
        <v>56903</v>
      </c>
      <c r="F37" s="23">
        <f t="shared" si="0"/>
        <v>11.612857142857143</v>
      </c>
    </row>
    <row r="38" spans="1:6" ht="39.6" hidden="1" x14ac:dyDescent="0.3">
      <c r="A38" s="8">
        <v>33</v>
      </c>
      <c r="B38" s="24" t="s">
        <v>72</v>
      </c>
      <c r="C38" s="25" t="s">
        <v>73</v>
      </c>
      <c r="D38" s="20">
        <v>1000000</v>
      </c>
      <c r="E38" s="20">
        <v>0</v>
      </c>
      <c r="F38" s="23">
        <f t="shared" si="0"/>
        <v>0</v>
      </c>
    </row>
    <row r="39" spans="1:6" ht="132" hidden="1" x14ac:dyDescent="0.3">
      <c r="A39" s="8">
        <v>34</v>
      </c>
      <c r="B39" s="24" t="s">
        <v>74</v>
      </c>
      <c r="C39" s="25" t="s">
        <v>75</v>
      </c>
      <c r="D39" s="20">
        <v>278000</v>
      </c>
      <c r="E39" s="20">
        <v>10766</v>
      </c>
      <c r="F39" s="23">
        <f t="shared" si="0"/>
        <v>3.8726618705035971</v>
      </c>
    </row>
    <row r="40" spans="1:6" ht="26.4" hidden="1" x14ac:dyDescent="0.3">
      <c r="A40" s="8">
        <v>35</v>
      </c>
      <c r="B40" s="24" t="s">
        <v>76</v>
      </c>
      <c r="C40" s="25" t="s">
        <v>77</v>
      </c>
      <c r="D40" s="20"/>
      <c r="E40" s="20">
        <v>27072</v>
      </c>
      <c r="F40" s="12"/>
    </row>
    <row r="41" spans="1:6" x14ac:dyDescent="0.3">
      <c r="A41" s="8">
        <v>12</v>
      </c>
      <c r="B41" s="26" t="s">
        <v>78</v>
      </c>
      <c r="C41" s="27" t="s">
        <v>79</v>
      </c>
      <c r="D41" s="19">
        <f>SUM(D42)</f>
        <v>0</v>
      </c>
      <c r="E41" s="19">
        <f>SUM(E42)</f>
        <v>-25105</v>
      </c>
      <c r="F41" s="12"/>
    </row>
    <row r="42" spans="1:6" hidden="1" x14ac:dyDescent="0.3">
      <c r="A42" s="8">
        <v>37</v>
      </c>
      <c r="B42" s="13" t="s">
        <v>80</v>
      </c>
      <c r="C42" s="14" t="s">
        <v>81</v>
      </c>
      <c r="D42" s="20"/>
      <c r="E42" s="20">
        <v>-25105</v>
      </c>
      <c r="F42" s="12"/>
    </row>
    <row r="43" spans="1:6" x14ac:dyDescent="0.3">
      <c r="A43" s="8">
        <v>13</v>
      </c>
      <c r="B43" s="26" t="s">
        <v>82</v>
      </c>
      <c r="C43" s="27" t="s">
        <v>83</v>
      </c>
      <c r="D43" s="19">
        <f>SUM(D44,D62,D65,D67)</f>
        <v>1670944000</v>
      </c>
      <c r="E43" s="19">
        <f>SUM(E44,E62,E65,E67)</f>
        <v>139105374</v>
      </c>
      <c r="F43" s="12">
        <f t="shared" si="0"/>
        <v>8.3249572696631375</v>
      </c>
    </row>
    <row r="44" spans="1:6" ht="39.6" x14ac:dyDescent="0.3">
      <c r="A44" s="8">
        <v>14</v>
      </c>
      <c r="B44" s="24" t="s">
        <v>84</v>
      </c>
      <c r="C44" s="25" t="s">
        <v>85</v>
      </c>
      <c r="D44" s="20">
        <f>SUM(D45,D48,D53,D60,)</f>
        <v>1665828000</v>
      </c>
      <c r="E44" s="20">
        <f>SUM(E45,E48,E53,E60,)</f>
        <v>150506492</v>
      </c>
      <c r="F44" s="12">
        <f t="shared" si="0"/>
        <v>9.0349358997447524</v>
      </c>
    </row>
    <row r="45" spans="1:6" ht="26.4" x14ac:dyDescent="0.3">
      <c r="A45" s="8">
        <v>15</v>
      </c>
      <c r="B45" s="26" t="s">
        <v>86</v>
      </c>
      <c r="C45" s="27" t="s">
        <v>87</v>
      </c>
      <c r="D45" s="19">
        <f>SUM(D46:D47)</f>
        <v>646020000</v>
      </c>
      <c r="E45" s="19">
        <f>SUM(E46:E47)</f>
        <v>53835000</v>
      </c>
      <c r="F45" s="12">
        <f t="shared" si="0"/>
        <v>8.3333333333333321</v>
      </c>
    </row>
    <row r="46" spans="1:6" ht="52.8" hidden="1" x14ac:dyDescent="0.3">
      <c r="A46" s="8">
        <v>41</v>
      </c>
      <c r="B46" s="13" t="s">
        <v>88</v>
      </c>
      <c r="C46" s="28" t="s">
        <v>89</v>
      </c>
      <c r="D46" s="20">
        <v>480094000</v>
      </c>
      <c r="E46" s="20">
        <v>40008000</v>
      </c>
      <c r="F46" s="23">
        <f t="shared" si="0"/>
        <v>8.3333680487571193</v>
      </c>
    </row>
    <row r="47" spans="1:6" ht="39.6" hidden="1" x14ac:dyDescent="0.3">
      <c r="A47" s="8">
        <v>42</v>
      </c>
      <c r="B47" s="24" t="s">
        <v>90</v>
      </c>
      <c r="C47" s="25" t="s">
        <v>91</v>
      </c>
      <c r="D47" s="20">
        <v>165926000</v>
      </c>
      <c r="E47" s="20">
        <v>13827000</v>
      </c>
      <c r="F47" s="23">
        <f t="shared" si="0"/>
        <v>8.3332328869496042</v>
      </c>
    </row>
    <row r="48" spans="1:6" ht="39.6" x14ac:dyDescent="0.3">
      <c r="A48" s="8">
        <v>16</v>
      </c>
      <c r="B48" s="9" t="s">
        <v>92</v>
      </c>
      <c r="C48" s="10" t="s">
        <v>93</v>
      </c>
      <c r="D48" s="11">
        <f>SUM(D49:D52)</f>
        <v>94577100</v>
      </c>
      <c r="E48" s="11">
        <f>SUM(E49:E52)</f>
        <v>5711000</v>
      </c>
      <c r="F48" s="23">
        <f t="shared" si="0"/>
        <v>6.0384596271190381</v>
      </c>
    </row>
    <row r="49" spans="1:6" ht="52.8" hidden="1" x14ac:dyDescent="0.3">
      <c r="A49" s="8">
        <v>44</v>
      </c>
      <c r="B49" s="13" t="s">
        <v>94</v>
      </c>
      <c r="C49" s="28" t="s">
        <v>95</v>
      </c>
      <c r="D49" s="15">
        <v>370200</v>
      </c>
      <c r="E49" s="15">
        <v>0</v>
      </c>
      <c r="F49" s="23">
        <f t="shared" si="0"/>
        <v>0</v>
      </c>
    </row>
    <row r="50" spans="1:6" ht="52.8" hidden="1" x14ac:dyDescent="0.3">
      <c r="A50" s="8">
        <v>45</v>
      </c>
      <c r="B50" s="13" t="s">
        <v>96</v>
      </c>
      <c r="C50" s="14" t="s">
        <v>97</v>
      </c>
      <c r="D50" s="20">
        <v>15497100</v>
      </c>
      <c r="E50" s="15">
        <v>0</v>
      </c>
      <c r="F50" s="23">
        <f t="shared" si="0"/>
        <v>0</v>
      </c>
    </row>
    <row r="51" spans="1:6" ht="26.4" hidden="1" x14ac:dyDescent="0.3">
      <c r="A51" s="8">
        <v>46</v>
      </c>
      <c r="B51" s="13" t="s">
        <v>98</v>
      </c>
      <c r="C51" s="14" t="s">
        <v>99</v>
      </c>
      <c r="D51" s="20">
        <v>93000</v>
      </c>
      <c r="E51" s="20">
        <v>0</v>
      </c>
      <c r="F51" s="23">
        <f t="shared" si="0"/>
        <v>0</v>
      </c>
    </row>
    <row r="52" spans="1:6" ht="26.4" hidden="1" x14ac:dyDescent="0.3">
      <c r="A52" s="8">
        <v>47</v>
      </c>
      <c r="B52" s="13" t="s">
        <v>100</v>
      </c>
      <c r="C52" s="14" t="s">
        <v>101</v>
      </c>
      <c r="D52" s="20">
        <v>78616800</v>
      </c>
      <c r="E52" s="20">
        <v>5711000</v>
      </c>
      <c r="F52" s="23">
        <f t="shared" si="0"/>
        <v>7.2643506222588554</v>
      </c>
    </row>
    <row r="53" spans="1:6" ht="26.4" x14ac:dyDescent="0.3">
      <c r="A53" s="8">
        <v>17</v>
      </c>
      <c r="B53" s="9" t="s">
        <v>102</v>
      </c>
      <c r="C53" s="10" t="s">
        <v>103</v>
      </c>
      <c r="D53" s="19">
        <f>SUM(D54:D59)</f>
        <v>922813900</v>
      </c>
      <c r="E53" s="19">
        <f>SUM(E54:E59)</f>
        <v>90960492</v>
      </c>
      <c r="F53" s="12">
        <f t="shared" si="0"/>
        <v>9.8568619306666267</v>
      </c>
    </row>
    <row r="54" spans="1:6" ht="39.6" hidden="1" x14ac:dyDescent="0.3">
      <c r="A54" s="8">
        <v>49</v>
      </c>
      <c r="B54" s="13" t="s">
        <v>104</v>
      </c>
      <c r="C54" s="28" t="s">
        <v>105</v>
      </c>
      <c r="D54" s="20">
        <v>27312100</v>
      </c>
      <c r="E54" s="20">
        <v>5156733</v>
      </c>
      <c r="F54" s="23">
        <f t="shared" si="0"/>
        <v>18.880763471135502</v>
      </c>
    </row>
    <row r="55" spans="1:6" ht="39.6" hidden="1" x14ac:dyDescent="0.3">
      <c r="A55" s="8">
        <v>50</v>
      </c>
      <c r="B55" s="13" t="s">
        <v>106</v>
      </c>
      <c r="C55" s="14" t="s">
        <v>107</v>
      </c>
      <c r="D55" s="20">
        <v>93697200</v>
      </c>
      <c r="E55" s="20">
        <v>23310000</v>
      </c>
      <c r="F55" s="23">
        <f t="shared" si="0"/>
        <v>24.878011295961887</v>
      </c>
    </row>
    <row r="56" spans="1:6" ht="66" hidden="1" x14ac:dyDescent="0.3">
      <c r="A56" s="8">
        <v>51</v>
      </c>
      <c r="B56" s="13" t="s">
        <v>108</v>
      </c>
      <c r="C56" s="14" t="s">
        <v>109</v>
      </c>
      <c r="D56" s="20">
        <v>25500</v>
      </c>
      <c r="E56" s="20">
        <v>0</v>
      </c>
      <c r="F56" s="23">
        <f t="shared" si="0"/>
        <v>0</v>
      </c>
    </row>
    <row r="57" spans="1:6" ht="39.6" hidden="1" x14ac:dyDescent="0.3">
      <c r="A57" s="8">
        <v>52</v>
      </c>
      <c r="B57" s="13" t="s">
        <v>110</v>
      </c>
      <c r="C57" s="14" t="s">
        <v>111</v>
      </c>
      <c r="D57" s="20">
        <v>18501800</v>
      </c>
      <c r="E57" s="20">
        <v>2037589</v>
      </c>
      <c r="F57" s="23">
        <f t="shared" si="0"/>
        <v>11.012923066944838</v>
      </c>
    </row>
    <row r="58" spans="1:6" ht="52.8" hidden="1" x14ac:dyDescent="0.3">
      <c r="A58" s="8">
        <v>53</v>
      </c>
      <c r="B58" s="13" t="s">
        <v>112</v>
      </c>
      <c r="C58" s="14" t="s">
        <v>113</v>
      </c>
      <c r="D58" s="20">
        <v>132300</v>
      </c>
      <c r="E58" s="20">
        <v>37170</v>
      </c>
      <c r="F58" s="23">
        <f t="shared" si="0"/>
        <v>28.095238095238095</v>
      </c>
    </row>
    <row r="59" spans="1:6" ht="26.4" hidden="1" x14ac:dyDescent="0.3">
      <c r="A59" s="8">
        <v>54</v>
      </c>
      <c r="B59" s="13" t="s">
        <v>114</v>
      </c>
      <c r="C59" s="14" t="s">
        <v>115</v>
      </c>
      <c r="D59" s="20">
        <v>783145000</v>
      </c>
      <c r="E59" s="20">
        <v>60419000</v>
      </c>
      <c r="F59" s="23">
        <f t="shared" si="0"/>
        <v>7.7149186932177312</v>
      </c>
    </row>
    <row r="60" spans="1:6" x14ac:dyDescent="0.3">
      <c r="A60" s="8">
        <v>18</v>
      </c>
      <c r="B60" s="9" t="s">
        <v>116</v>
      </c>
      <c r="C60" s="10" t="s">
        <v>117</v>
      </c>
      <c r="D60" s="19">
        <f>SUM(D61)</f>
        <v>2417000</v>
      </c>
      <c r="E60" s="19">
        <f>SUM(E61)</f>
        <v>0</v>
      </c>
      <c r="F60" s="12">
        <f t="shared" si="0"/>
        <v>0</v>
      </c>
    </row>
    <row r="61" spans="1:6" ht="39.6" hidden="1" x14ac:dyDescent="0.3">
      <c r="A61" s="8">
        <v>56</v>
      </c>
      <c r="B61" s="13" t="s">
        <v>118</v>
      </c>
      <c r="C61" s="14" t="s">
        <v>119</v>
      </c>
      <c r="D61" s="20">
        <v>2417000</v>
      </c>
      <c r="E61" s="20">
        <v>0</v>
      </c>
      <c r="F61" s="23">
        <f t="shared" si="0"/>
        <v>0</v>
      </c>
    </row>
    <row r="62" spans="1:6" ht="26.4" x14ac:dyDescent="0.3">
      <c r="A62" s="8">
        <v>19</v>
      </c>
      <c r="B62" s="9" t="s">
        <v>120</v>
      </c>
      <c r="C62" s="10" t="s">
        <v>121</v>
      </c>
      <c r="D62" s="19">
        <f>SUM(D63:D64)</f>
        <v>5116000</v>
      </c>
      <c r="E62" s="19">
        <f>SUM(E63:E64)</f>
        <v>2800</v>
      </c>
      <c r="F62" s="12">
        <f t="shared" si="0"/>
        <v>5.4730258014073496E-2</v>
      </c>
    </row>
    <row r="63" spans="1:6" ht="52.8" hidden="1" x14ac:dyDescent="0.3">
      <c r="A63" s="8">
        <v>58</v>
      </c>
      <c r="B63" s="13" t="s">
        <v>122</v>
      </c>
      <c r="C63" s="14" t="s">
        <v>123</v>
      </c>
      <c r="D63" s="20"/>
      <c r="E63" s="20">
        <v>2000</v>
      </c>
      <c r="F63" s="23"/>
    </row>
    <row r="64" spans="1:6" ht="39.6" hidden="1" x14ac:dyDescent="0.3">
      <c r="A64" s="8">
        <v>59</v>
      </c>
      <c r="B64" s="13" t="s">
        <v>124</v>
      </c>
      <c r="C64" s="28" t="s">
        <v>125</v>
      </c>
      <c r="D64" s="20">
        <v>5116000</v>
      </c>
      <c r="E64" s="20">
        <v>800</v>
      </c>
      <c r="F64" s="23">
        <f t="shared" si="0"/>
        <v>1.5637216575449569E-2</v>
      </c>
    </row>
    <row r="65" spans="1:6" ht="66" x14ac:dyDescent="0.3">
      <c r="A65" s="8">
        <v>20</v>
      </c>
      <c r="B65" s="9" t="s">
        <v>126</v>
      </c>
      <c r="C65" s="10" t="s">
        <v>127</v>
      </c>
      <c r="D65" s="19">
        <f>SUM(D66)</f>
        <v>0</v>
      </c>
      <c r="E65" s="19">
        <f>SUM(E66)</f>
        <v>7225280</v>
      </c>
      <c r="F65" s="12"/>
    </row>
    <row r="66" spans="1:6" ht="39.6" hidden="1" x14ac:dyDescent="0.3">
      <c r="A66" s="8">
        <v>61</v>
      </c>
      <c r="B66" s="13" t="s">
        <v>128</v>
      </c>
      <c r="C66" s="14" t="s">
        <v>129</v>
      </c>
      <c r="D66" s="20"/>
      <c r="E66" s="20">
        <v>7225280</v>
      </c>
      <c r="F66" s="12"/>
    </row>
    <row r="67" spans="1:6" ht="52.8" x14ac:dyDescent="0.3">
      <c r="A67" s="8">
        <v>21</v>
      </c>
      <c r="B67" s="9" t="s">
        <v>130</v>
      </c>
      <c r="C67" s="10" t="s">
        <v>131</v>
      </c>
      <c r="D67" s="19">
        <f>SUM(D68:D69)</f>
        <v>0</v>
      </c>
      <c r="E67" s="19">
        <f>SUM(E68:E69)</f>
        <v>-18629198</v>
      </c>
      <c r="F67" s="12"/>
    </row>
    <row r="68" spans="1:6" ht="39.6" hidden="1" x14ac:dyDescent="0.3">
      <c r="A68" s="8">
        <v>63</v>
      </c>
      <c r="B68" s="13" t="s">
        <v>132</v>
      </c>
      <c r="C68" s="14" t="s">
        <v>133</v>
      </c>
      <c r="D68" s="20"/>
      <c r="E68" s="20">
        <v>-2585</v>
      </c>
      <c r="F68" s="12"/>
    </row>
    <row r="69" spans="1:6" ht="52.8" hidden="1" x14ac:dyDescent="0.3">
      <c r="A69" s="8">
        <v>64</v>
      </c>
      <c r="B69" s="13" t="s">
        <v>134</v>
      </c>
      <c r="C69" s="14" t="s">
        <v>135</v>
      </c>
      <c r="D69" s="20"/>
      <c r="E69" s="20">
        <v>-18626613</v>
      </c>
      <c r="F69" s="12"/>
    </row>
    <row r="70" spans="1:6" x14ac:dyDescent="0.3">
      <c r="A70" s="8">
        <v>22</v>
      </c>
      <c r="B70" s="9" t="s">
        <v>136</v>
      </c>
      <c r="C70" s="10" t="s">
        <v>137</v>
      </c>
      <c r="D70" s="11">
        <f>SUM(D6,D43)</f>
        <v>2576689900</v>
      </c>
      <c r="E70" s="11">
        <f>SUM(E6,E43)</f>
        <v>188643170</v>
      </c>
      <c r="F70" s="12">
        <f t="shared" si="0"/>
        <v>7.321143689040734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Vaulina-IV</dc:creator>
  <cp:lastModifiedBy>Vaulina-IV</cp:lastModifiedBy>
  <dcterms:created xsi:type="dcterms:W3CDTF">2024-03-06T06:00:29Z</dcterms:created>
  <dcterms:modified xsi:type="dcterms:W3CDTF">2024-03-06T06:04:45Z</dcterms:modified>
</cp:coreProperties>
</file>